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calcChain.xml><?xml version="1.0" encoding="utf-8"?>
<calcChain xmlns="http://schemas.openxmlformats.org/spreadsheetml/2006/main">
  <c r="F31" i="2"/>
  <c r="J31"/>
  <c r="N31"/>
  <c r="R31"/>
  <c r="V31"/>
  <c r="W31"/>
  <c r="X31"/>
  <c r="Y31"/>
  <c r="F32"/>
  <c r="J32"/>
  <c r="N32"/>
  <c r="R32"/>
  <c r="V32"/>
  <c r="W32"/>
  <c r="X32"/>
  <c r="Y32"/>
  <c r="F33"/>
  <c r="J33"/>
  <c r="N33"/>
  <c r="R33"/>
  <c r="V33"/>
  <c r="W33"/>
  <c r="X33"/>
  <c r="Y33"/>
  <c r="C34"/>
  <c r="D34"/>
  <c r="E34"/>
  <c r="G34"/>
  <c r="H34"/>
  <c r="I34"/>
  <c r="J34" s="1"/>
  <c r="K34"/>
  <c r="L34"/>
  <c r="M34"/>
  <c r="O34"/>
  <c r="P34"/>
  <c r="Q34"/>
  <c r="S34"/>
  <c r="T34"/>
  <c r="V34" s="1"/>
  <c r="U34"/>
  <c r="W34"/>
  <c r="X34"/>
  <c r="Y34"/>
  <c r="Z34" s="1"/>
  <c r="F26"/>
  <c r="J26"/>
  <c r="N26"/>
  <c r="R26"/>
  <c r="V26"/>
  <c r="W26"/>
  <c r="X26"/>
  <c r="Y26"/>
  <c r="Z26"/>
  <c r="F27"/>
  <c r="J27"/>
  <c r="N27"/>
  <c r="R27"/>
  <c r="V27"/>
  <c r="W27"/>
  <c r="X27"/>
  <c r="Y27"/>
  <c r="F28"/>
  <c r="J28"/>
  <c r="N28"/>
  <c r="R28"/>
  <c r="V28"/>
  <c r="W28"/>
  <c r="X28"/>
  <c r="Y28"/>
  <c r="C29"/>
  <c r="C38" s="1"/>
  <c r="D29"/>
  <c r="E29"/>
  <c r="E38" s="1"/>
  <c r="G29"/>
  <c r="G38" s="1"/>
  <c r="H29"/>
  <c r="H38" s="1"/>
  <c r="I29"/>
  <c r="I38" s="1"/>
  <c r="K29"/>
  <c r="K38" s="1"/>
  <c r="L29"/>
  <c r="M29"/>
  <c r="M38" s="1"/>
  <c r="O29"/>
  <c r="O38" s="1"/>
  <c r="P29"/>
  <c r="P38" s="1"/>
  <c r="Q29"/>
  <c r="Q38" s="1"/>
  <c r="S29"/>
  <c r="S38" s="1"/>
  <c r="T29"/>
  <c r="V29" s="1"/>
  <c r="U29"/>
  <c r="U38" s="1"/>
  <c r="W29"/>
  <c r="W38" s="1"/>
  <c r="X29"/>
  <c r="X38" s="1"/>
  <c r="Y29"/>
  <c r="Y38" s="1"/>
  <c r="F19"/>
  <c r="J19"/>
  <c r="N19"/>
  <c r="R19"/>
  <c r="V19"/>
  <c r="W19"/>
  <c r="X19"/>
  <c r="Y19"/>
  <c r="F20"/>
  <c r="J20"/>
  <c r="N20"/>
  <c r="R20"/>
  <c r="V20"/>
  <c r="W20"/>
  <c r="X20"/>
  <c r="Y20"/>
  <c r="F21"/>
  <c r="J21"/>
  <c r="N21"/>
  <c r="R21"/>
  <c r="V21"/>
  <c r="W21"/>
  <c r="X21"/>
  <c r="Y21"/>
  <c r="F22"/>
  <c r="J22"/>
  <c r="N22"/>
  <c r="R22"/>
  <c r="V22"/>
  <c r="W22"/>
  <c r="X22"/>
  <c r="Y22"/>
  <c r="F23"/>
  <c r="J23"/>
  <c r="N23"/>
  <c r="R23"/>
  <c r="V23"/>
  <c r="W23"/>
  <c r="X23"/>
  <c r="Y23"/>
  <c r="C24"/>
  <c r="D24"/>
  <c r="E24"/>
  <c r="G24"/>
  <c r="H24"/>
  <c r="I24"/>
  <c r="K24"/>
  <c r="L24"/>
  <c r="M24"/>
  <c r="O24"/>
  <c r="P24"/>
  <c r="Q24"/>
  <c r="S24"/>
  <c r="T24"/>
  <c r="U24"/>
  <c r="W24"/>
  <c r="X24"/>
  <c r="Y24"/>
  <c r="F13"/>
  <c r="J13"/>
  <c r="N13"/>
  <c r="R13"/>
  <c r="V13"/>
  <c r="W13"/>
  <c r="X13"/>
  <c r="Y13"/>
  <c r="F14"/>
  <c r="J14"/>
  <c r="N14"/>
  <c r="R14"/>
  <c r="V14"/>
  <c r="W14"/>
  <c r="X14"/>
  <c r="Y14"/>
  <c r="Z14" s="1"/>
  <c r="F15"/>
  <c r="J15"/>
  <c r="N15"/>
  <c r="R15"/>
  <c r="V15"/>
  <c r="W15"/>
  <c r="X15"/>
  <c r="Y15"/>
  <c r="Z15" s="1"/>
  <c r="F16"/>
  <c r="J16"/>
  <c r="N16"/>
  <c r="R16"/>
  <c r="V16"/>
  <c r="W16"/>
  <c r="X16"/>
  <c r="Y16"/>
  <c r="Z16" s="1"/>
  <c r="C17"/>
  <c r="D17"/>
  <c r="E17"/>
  <c r="G17"/>
  <c r="H17"/>
  <c r="I17"/>
  <c r="J17" s="1"/>
  <c r="K17"/>
  <c r="L17"/>
  <c r="M17"/>
  <c r="O17"/>
  <c r="P17"/>
  <c r="Q17"/>
  <c r="S17"/>
  <c r="T17"/>
  <c r="U17"/>
  <c r="W17"/>
  <c r="X17"/>
  <c r="Y17"/>
  <c r="F10"/>
  <c r="J10"/>
  <c r="N10"/>
  <c r="R10"/>
  <c r="V10"/>
  <c r="W10"/>
  <c r="X10"/>
  <c r="Y10"/>
  <c r="C11"/>
  <c r="C35" s="1"/>
  <c r="D11"/>
  <c r="E11"/>
  <c r="E35" s="1"/>
  <c r="G11"/>
  <c r="H11"/>
  <c r="H35" s="1"/>
  <c r="I11"/>
  <c r="I35" s="1"/>
  <c r="K11"/>
  <c r="K35" s="1"/>
  <c r="L11"/>
  <c r="M11"/>
  <c r="M35" s="1"/>
  <c r="O11"/>
  <c r="P11"/>
  <c r="P35" s="1"/>
  <c r="Q11"/>
  <c r="Q35" s="1"/>
  <c r="R11"/>
  <c r="S11"/>
  <c r="S35" s="1"/>
  <c r="T11"/>
  <c r="U11"/>
  <c r="U35" s="1"/>
  <c r="W11"/>
  <c r="X11"/>
  <c r="X35" s="1"/>
  <c r="Y11"/>
  <c r="Y35" s="1"/>
  <c r="Z28" l="1"/>
  <c r="Z32"/>
  <c r="Z19"/>
  <c r="R24"/>
  <c r="Z23"/>
  <c r="R35"/>
  <c r="J35"/>
  <c r="N17"/>
  <c r="F17"/>
  <c r="Z33"/>
  <c r="F29"/>
  <c r="N34"/>
  <c r="F34"/>
  <c r="F11"/>
  <c r="Z10"/>
  <c r="R17"/>
  <c r="Z13"/>
  <c r="Z24"/>
  <c r="V24"/>
  <c r="F24"/>
  <c r="Z21"/>
  <c r="Z20"/>
  <c r="Z31"/>
  <c r="Z38"/>
  <c r="Z35"/>
  <c r="R38"/>
  <c r="J38"/>
  <c r="Z11"/>
  <c r="V11"/>
  <c r="N11"/>
  <c r="J11"/>
  <c r="Z17"/>
  <c r="V17"/>
  <c r="N24"/>
  <c r="J24"/>
  <c r="Z22"/>
  <c r="Z29"/>
  <c r="R29"/>
  <c r="N29"/>
  <c r="J29"/>
  <c r="Z27"/>
  <c r="R34"/>
  <c r="D35"/>
  <c r="F35" s="1"/>
  <c r="L38"/>
  <c r="N38" s="1"/>
  <c r="T38"/>
  <c r="V38" s="1"/>
  <c r="G35"/>
  <c r="L35"/>
  <c r="N35" s="1"/>
  <c r="O35"/>
  <c r="T35"/>
  <c r="V35" s="1"/>
  <c r="W35"/>
  <c r="D38"/>
  <c r="F38" s="1"/>
</calcChain>
</file>

<file path=xl/sharedStrings.xml><?xml version="1.0" encoding="utf-8"?>
<sst xmlns="http://schemas.openxmlformats.org/spreadsheetml/2006/main" count="81" uniqueCount="57">
  <si>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</si>
  <si>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</si>
  <si>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</si>
  <si>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</si>
  <si>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</si>
  <si>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</si>
  <si>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</si>
  <si>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</si>
  <si>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</si>
  <si>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</si>
  <si>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</si>
  <si>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</si>
  <si>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</si>
  <si>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</si>
  <si>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</si>
  <si>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</si>
  <si>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15.08.2014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</si>
  <si>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</si>
  <si>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</si>
  <si>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</si>
  <si>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</si>
  <si>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</si>
  <si>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</si>
  <si>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</si>
  <si>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</si>
  <si>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</si>
  <si>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</si>
  <si>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</si>
  <si>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</si>
  <si>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</si>
  <si>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</si>
  <si>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Островная, Вахиль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</si>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</sst>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  <xf numFmtId="166" fontId="10" fillId="0" borderId="30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0" zoomScaleNormal="7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0</v>
      </c>
      <c r="B6" s="30" t="s">
        <v>1</v>
      </c>
      <c r="C6" s="33" t="s">
        <v>2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3</v>
      </c>
      <c r="D7" s="22"/>
      <c r="E7" s="23"/>
      <c r="F7" s="24"/>
      <c r="G7" s="21" t="s">
        <v>4</v>
      </c>
      <c r="H7" s="22"/>
      <c r="I7" s="23"/>
      <c r="J7" s="24"/>
      <c r="K7" s="21" t="s">
        <v>5</v>
      </c>
      <c r="L7" s="22"/>
      <c r="M7" s="23"/>
      <c r="N7" s="24"/>
      <c r="O7" s="21" t="s">
        <v>6</v>
      </c>
      <c r="P7" s="22"/>
      <c r="Q7" s="23"/>
      <c r="R7" s="24"/>
      <c r="S7" s="21" t="s">
        <v>7</v>
      </c>
      <c r="T7" s="22"/>
      <c r="U7" s="23"/>
      <c r="V7" s="24"/>
      <c r="W7" s="21" t="s">
        <v>9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14</v>
      </c>
      <c r="D8" s="9" t="s">
        <v>12</v>
      </c>
      <c r="E8" s="2" t="s">
        <v>8</v>
      </c>
      <c r="F8" s="15" t="s">
        <v>11</v>
      </c>
      <c r="G8" s="1" t="s">
        <v>14</v>
      </c>
      <c r="H8" s="9" t="s">
        <v>12</v>
      </c>
      <c r="I8" s="2" t="s">
        <v>8</v>
      </c>
      <c r="J8" s="11" t="s">
        <v>13</v>
      </c>
      <c r="K8" s="1" t="s">
        <v>14</v>
      </c>
      <c r="L8" s="9" t="s">
        <v>12</v>
      </c>
      <c r="M8" s="2" t="s">
        <v>8</v>
      </c>
      <c r="N8" s="11" t="s">
        <v>13</v>
      </c>
      <c r="O8" s="1" t="s">
        <v>14</v>
      </c>
      <c r="P8" s="9" t="s">
        <v>12</v>
      </c>
      <c r="Q8" s="2" t="s">
        <v>8</v>
      </c>
      <c r="R8" s="11" t="s">
        <v>13</v>
      </c>
      <c r="S8" s="1" t="s">
        <v>14</v>
      </c>
      <c r="T8" s="9" t="s">
        <v>12</v>
      </c>
      <c r="U8" s="2" t="s">
        <v>8</v>
      </c>
      <c r="V8" s="11" t="s">
        <v>13</v>
      </c>
      <c r="W8" s="1" t="s">
        <v>14</v>
      </c>
      <c r="X8" s="9" t="s">
        <v>12</v>
      </c>
      <c r="Y8" s="2" t="s">
        <v>8</v>
      </c>
      <c r="Z8" s="11" t="s">
        <v>13</v>
      </c>
      <c r="AA8" s="8"/>
    </row>
    <row r="9" spans="1:27" ht="16.5" thickBo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18</v>
      </c>
      <c r="B10" s="47" t="s">
        <v>19</v>
      </c>
      <c r="C10" s="53">
        <v>50</v>
      </c>
      <c r="D10" s="49">
        <v>45.631</v>
      </c>
      <c r="E10" s="48">
        <v>6.0550000000000006</v>
      </c>
      <c r="F10" s="54">
        <f>IF(D10=0,0,E10/D10*100)</f>
        <v>13.269487848173393</v>
      </c>
      <c r="G10" s="53">
        <v>19</v>
      </c>
      <c r="H10" s="49">
        <v>3.6739999999999999</v>
      </c>
      <c r="I10" s="48">
        <v>0.41499999999999998</v>
      </c>
      <c r="J10" s="54">
        <f>IF(H10=0,0,I10/H10*100)</f>
        <v>11.295590636908003</v>
      </c>
      <c r="K10" s="53">
        <v>99</v>
      </c>
      <c r="L10" s="49">
        <v>108.749</v>
      </c>
      <c r="M10" s="48">
        <v>44.129999999999995</v>
      </c>
      <c r="N10" s="54">
        <f>IF(L10=0,0,M10/L10*100)</f>
        <v>40.579683491342443</v>
      </c>
      <c r="O10" s="53">
        <v>0</v>
      </c>
      <c r="P10" s="49">
        <v>0</v>
      </c>
      <c r="Q10" s="48">
        <v>0</v>
      </c>
      <c r="R10" s="54">
        <f>IF(P10=0,0,Q10/P10*100)</f>
        <v>0</v>
      </c>
      <c r="S10" s="53">
        <v>3</v>
      </c>
      <c r="T10" s="49">
        <v>2</v>
      </c>
      <c r="U10" s="48">
        <v>0</v>
      </c>
      <c r="V10" s="54">
        <f>IF(T10=0,0,U10/T10*100)</f>
        <v>0</v>
      </c>
      <c r="W10" s="55">
        <f>C10+G10+K10+O10+S10</f>
        <v>171</v>
      </c>
      <c r="X10" s="51">
        <f>D10+H10+L10+P10+T10</f>
        <v>160.054</v>
      </c>
      <c r="Y10" s="50">
        <f>E10+I10+M10+Q10+U10</f>
        <v>50.599999999999994</v>
      </c>
      <c r="Z10" s="52">
        <f>IF(X10=0,0,Y10/X10*100)</f>
        <v>31.614330163569793</v>
      </c>
      <c r="AA10" s="40"/>
    </row>
    <row r="11" spans="1:27" ht="16.5" thickBot="1">
      <c r="A11" s="56" t="s">
        <v>20</v>
      </c>
      <c r="B11" s="57"/>
      <c r="C11" s="55">
        <f>C10</f>
        <v>50</v>
      </c>
      <c r="D11" s="51">
        <f>D10</f>
        <v>45.631</v>
      </c>
      <c r="E11" s="50">
        <f>E10</f>
        <v>6.0550000000000006</v>
      </c>
      <c r="F11" s="52">
        <f>IF(D11=0,0,E11/D11*100)</f>
        <v>13.269487848173393</v>
      </c>
      <c r="G11" s="55">
        <f>G10</f>
        <v>19</v>
      </c>
      <c r="H11" s="51">
        <f>H10</f>
        <v>3.6739999999999999</v>
      </c>
      <c r="I11" s="50">
        <f>I10</f>
        <v>0.41499999999999998</v>
      </c>
      <c r="J11" s="52">
        <f>IF(H11=0,0,I11/H11*100)</f>
        <v>11.295590636908003</v>
      </c>
      <c r="K11" s="55">
        <f>K10</f>
        <v>99</v>
      </c>
      <c r="L11" s="51">
        <f>L10</f>
        <v>108.749</v>
      </c>
      <c r="M11" s="50">
        <f>M10</f>
        <v>44.129999999999995</v>
      </c>
      <c r="N11" s="52">
        <f>IF(L11=0,0,M11/L11*100)</f>
        <v>40.579683491342443</v>
      </c>
      <c r="O11" s="55">
        <f>O10</f>
        <v>0</v>
      </c>
      <c r="P11" s="51">
        <f>P10</f>
        <v>0</v>
      </c>
      <c r="Q11" s="50">
        <f>Q10</f>
        <v>0</v>
      </c>
      <c r="R11" s="52">
        <f>IF(P11=0,0,Q11/P11*100)</f>
        <v>0</v>
      </c>
      <c r="S11" s="55">
        <f>S10</f>
        <v>3</v>
      </c>
      <c r="T11" s="51">
        <f>T10</f>
        <v>2</v>
      </c>
      <c r="U11" s="50">
        <f>U10</f>
        <v>0</v>
      </c>
      <c r="V11" s="52">
        <f>IF(T11=0,0,U11/T11*100)</f>
        <v>0</v>
      </c>
      <c r="W11" s="55">
        <f>W10</f>
        <v>171</v>
      </c>
      <c r="X11" s="51">
        <f>X10</f>
        <v>160.054</v>
      </c>
      <c r="Y11" s="50">
        <f>Y10</f>
        <v>50.599999999999994</v>
      </c>
      <c r="Z11" s="52">
        <f>IF(X11=0,0,Y11/X11*100)</f>
        <v>31.614330163569793</v>
      </c>
      <c r="AA11" s="40"/>
    </row>
    <row r="12" spans="1:27" ht="16.5" thickBot="1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22</v>
      </c>
      <c r="B13" s="59" t="s">
        <v>23</v>
      </c>
      <c r="C13" s="74">
        <v>268</v>
      </c>
      <c r="D13" s="61">
        <v>268</v>
      </c>
      <c r="E13" s="60">
        <v>221.185</v>
      </c>
      <c r="F13" s="75">
        <f>IF(D13=0,0,E13/D13*100)</f>
        <v>82.531716417910445</v>
      </c>
      <c r="G13" s="74">
        <v>740</v>
      </c>
      <c r="H13" s="61">
        <v>740</v>
      </c>
      <c r="I13" s="60">
        <v>575.37099999999998</v>
      </c>
      <c r="J13" s="75">
        <f>IF(H13=0,0,I13/H13*100)</f>
        <v>77.752837837837845</v>
      </c>
      <c r="K13" s="74">
        <v>33</v>
      </c>
      <c r="L13" s="61">
        <v>33</v>
      </c>
      <c r="M13" s="60">
        <v>17.710999999999999</v>
      </c>
      <c r="N13" s="75">
        <f>IF(L13=0,0,M13/L13*100)</f>
        <v>53.669696969696965</v>
      </c>
      <c r="O13" s="74">
        <v>79.2</v>
      </c>
      <c r="P13" s="61">
        <v>79.2</v>
      </c>
      <c r="Q13" s="60">
        <v>18.577000000000002</v>
      </c>
      <c r="R13" s="75">
        <f>IF(P13=0,0,Q13/P13*100)</f>
        <v>23.455808080808083</v>
      </c>
      <c r="S13" s="74">
        <v>4</v>
      </c>
      <c r="T13" s="61">
        <v>4</v>
      </c>
      <c r="U13" s="60">
        <v>2.1869999999999998</v>
      </c>
      <c r="V13" s="75">
        <f>IF(T13=0,0,U13/T13*100)</f>
        <v>54.674999999999997</v>
      </c>
      <c r="W13" s="80">
        <f>C13+G13+K13+O13+S13</f>
        <v>1124.2</v>
      </c>
      <c r="X13" s="63">
        <f>D13+H13+L13+P13+T13</f>
        <v>1124.2</v>
      </c>
      <c r="Y13" s="62">
        <f>E13+I13+M13+Q13+U13</f>
        <v>835.03100000000006</v>
      </c>
      <c r="Z13" s="64">
        <f>IF(X13=0,0,Y13/X13*100)</f>
        <v>74.27779754492083</v>
      </c>
      <c r="AA13" s="40"/>
    </row>
    <row r="14" spans="1:27" ht="63">
      <c r="A14" s="65" t="s">
        <v>24</v>
      </c>
      <c r="B14" s="41" t="s">
        <v>25</v>
      </c>
      <c r="C14" s="76">
        <v>11096</v>
      </c>
      <c r="D14" s="43">
        <v>11728.005999999999</v>
      </c>
      <c r="E14" s="42">
        <v>9344.9499999999989</v>
      </c>
      <c r="F14" s="77">
        <f>IF(D14=0,0,E14/D14*100)</f>
        <v>79.680637953288908</v>
      </c>
      <c r="G14" s="76">
        <v>10535</v>
      </c>
      <c r="H14" s="43">
        <v>12324.891</v>
      </c>
      <c r="I14" s="42">
        <v>9822.8940000000021</v>
      </c>
      <c r="J14" s="77">
        <f>IF(H14=0,0,I14/H14*100)</f>
        <v>79.699641968436083</v>
      </c>
      <c r="K14" s="76">
        <v>760</v>
      </c>
      <c r="L14" s="43">
        <v>1636.6390000000001</v>
      </c>
      <c r="M14" s="42">
        <v>725.68000000000006</v>
      </c>
      <c r="N14" s="77">
        <f>IF(L14=0,0,M14/L14*100)</f>
        <v>44.33964973338653</v>
      </c>
      <c r="O14" s="76">
        <v>167</v>
      </c>
      <c r="P14" s="43">
        <v>542</v>
      </c>
      <c r="Q14" s="42">
        <v>7.1180000000000003</v>
      </c>
      <c r="R14" s="77">
        <f>IF(P14=0,0,Q14/P14*100)</f>
        <v>1.3132841328413285</v>
      </c>
      <c r="S14" s="76">
        <v>1.4</v>
      </c>
      <c r="T14" s="43">
        <v>1.4</v>
      </c>
      <c r="U14" s="42">
        <v>1.4</v>
      </c>
      <c r="V14" s="77">
        <f>IF(T14=0,0,U14/T14*100)</f>
        <v>100</v>
      </c>
      <c r="W14" s="81">
        <f>C14+G14+K14+O14+S14</f>
        <v>22559.4</v>
      </c>
      <c r="X14" s="45">
        <f>D14+H14+L14+P14+T14</f>
        <v>26232.935999999998</v>
      </c>
      <c r="Y14" s="44">
        <f>E14+I14+M14+Q14+U14</f>
        <v>19902.042000000001</v>
      </c>
      <c r="Z14" s="66">
        <f>IF(X14=0,0,Y14/X14*100)</f>
        <v>75.866620495700531</v>
      </c>
      <c r="AA14" s="40"/>
    </row>
    <row r="15" spans="1:27" ht="173.25">
      <c r="A15" s="65" t="s">
        <v>26</v>
      </c>
      <c r="B15" s="41" t="s">
        <v>27</v>
      </c>
      <c r="C15" s="76">
        <v>10506</v>
      </c>
      <c r="D15" s="43">
        <v>12435.333000000004</v>
      </c>
      <c r="E15" s="42">
        <v>9721.969200000005</v>
      </c>
      <c r="F15" s="77">
        <f>IF(D15=0,0,E15/D15*100)</f>
        <v>78.180207960655352</v>
      </c>
      <c r="G15" s="76">
        <v>4908</v>
      </c>
      <c r="H15" s="43">
        <v>5827.616</v>
      </c>
      <c r="I15" s="42">
        <v>4829.9292000000005</v>
      </c>
      <c r="J15" s="77">
        <f>IF(H15=0,0,I15/H15*100)</f>
        <v>82.880018175528392</v>
      </c>
      <c r="K15" s="76">
        <v>172</v>
      </c>
      <c r="L15" s="43">
        <v>182.77699999999999</v>
      </c>
      <c r="M15" s="42">
        <v>109.02800000000002</v>
      </c>
      <c r="N15" s="77">
        <f>IF(L15=0,0,M15/L15*100)</f>
        <v>59.650831340923652</v>
      </c>
      <c r="O15" s="76">
        <v>84</v>
      </c>
      <c r="P15" s="43">
        <v>124</v>
      </c>
      <c r="Q15" s="42">
        <v>0</v>
      </c>
      <c r="R15" s="77">
        <f>IF(P15=0,0,Q15/P15*100)</f>
        <v>0</v>
      </c>
      <c r="S15" s="76">
        <v>0.4</v>
      </c>
      <c r="T15" s="43">
        <v>0.30000000000000004</v>
      </c>
      <c r="U15" s="42">
        <v>0</v>
      </c>
      <c r="V15" s="77">
        <f>IF(T15=0,0,U15/T15*100)</f>
        <v>0</v>
      </c>
      <c r="W15" s="81">
        <f>C15+G15+K15+O15+S15</f>
        <v>15670.4</v>
      </c>
      <c r="X15" s="45">
        <f>D15+H15+L15+P15+T15</f>
        <v>18570.026000000002</v>
      </c>
      <c r="Y15" s="44">
        <f>E15+I15+M15+Q15+U15</f>
        <v>14660.926400000006</v>
      </c>
      <c r="Z15" s="66">
        <f>IF(X15=0,0,Y15/X15*100)</f>
        <v>78.949412348695716</v>
      </c>
      <c r="AA15" s="40"/>
    </row>
    <row r="16" spans="1:27" ht="142.5" thickBot="1">
      <c r="A16" s="67" t="s">
        <v>28</v>
      </c>
      <c r="B16" s="68" t="s">
        <v>29</v>
      </c>
      <c r="C16" s="78">
        <v>8726</v>
      </c>
      <c r="D16" s="70">
        <v>7915.85</v>
      </c>
      <c r="E16" s="69">
        <v>6383.7610000000013</v>
      </c>
      <c r="F16" s="79">
        <f>IF(D16=0,0,E16/D16*100)</f>
        <v>80.645300252026004</v>
      </c>
      <c r="G16" s="78">
        <v>5016</v>
      </c>
      <c r="H16" s="70">
        <v>5351.1669999999995</v>
      </c>
      <c r="I16" s="69">
        <v>4893.7570000000005</v>
      </c>
      <c r="J16" s="79">
        <f>IF(H16=0,0,I16/H16*100)</f>
        <v>91.452144924649176</v>
      </c>
      <c r="K16" s="78">
        <v>1136</v>
      </c>
      <c r="L16" s="70">
        <v>1662.3980000000001</v>
      </c>
      <c r="M16" s="69">
        <v>829.41699999999992</v>
      </c>
      <c r="N16" s="79">
        <f>IF(L16=0,0,M16/L16*100)</f>
        <v>49.892805453327057</v>
      </c>
      <c r="O16" s="78">
        <v>120</v>
      </c>
      <c r="P16" s="70">
        <v>110</v>
      </c>
      <c r="Q16" s="69">
        <v>54.67</v>
      </c>
      <c r="R16" s="79">
        <f>IF(P16=0,0,Q16/P16*100)</f>
        <v>49.7</v>
      </c>
      <c r="S16" s="78">
        <v>167.82300000000001</v>
      </c>
      <c r="T16" s="70">
        <v>134.197</v>
      </c>
      <c r="U16" s="69">
        <v>41.202999999999996</v>
      </c>
      <c r="V16" s="79">
        <f>IF(T16=0,0,U16/T16*100)</f>
        <v>30.703368927770363</v>
      </c>
      <c r="W16" s="82">
        <f>C16+G16+K16+O16+S16</f>
        <v>15165.823</v>
      </c>
      <c r="X16" s="72">
        <f>D16+H16+L16+P16+T16</f>
        <v>15173.612000000001</v>
      </c>
      <c r="Y16" s="71">
        <f>E16+I16+M16+Q16+U16</f>
        <v>12202.808000000001</v>
      </c>
      <c r="Z16" s="73">
        <f>IF(X16=0,0,Y16/X16*100)</f>
        <v>80.42124709660429</v>
      </c>
      <c r="AA16" s="40"/>
    </row>
    <row r="17" spans="1:27" ht="16.5" thickBot="1">
      <c r="A17" s="56" t="s">
        <v>20</v>
      </c>
      <c r="B17" s="57"/>
      <c r="C17" s="55">
        <f>C13+C14+C15+C16</f>
        <v>30596</v>
      </c>
      <c r="D17" s="51">
        <f>D13+D14+D15+D16</f>
        <v>32347.189000000006</v>
      </c>
      <c r="E17" s="50">
        <f>E13+E14+E15+E16</f>
        <v>25671.865200000004</v>
      </c>
      <c r="F17" s="52">
        <f>IF(D17=0,0,E17/D17*100)</f>
        <v>79.363511926801422</v>
      </c>
      <c r="G17" s="55">
        <f>G13+G14+G15+G16</f>
        <v>21199</v>
      </c>
      <c r="H17" s="51">
        <f>H13+H14+H15+H16</f>
        <v>24243.673999999999</v>
      </c>
      <c r="I17" s="50">
        <f>I13+I14+I15+I16</f>
        <v>20121.951200000003</v>
      </c>
      <c r="J17" s="52">
        <f>IF(H17=0,0,I17/H17*100)</f>
        <v>82.998769905914443</v>
      </c>
      <c r="K17" s="55">
        <f>K13+K14+K15+K16</f>
        <v>2101</v>
      </c>
      <c r="L17" s="51">
        <f>L13+L14+L15+L16</f>
        <v>3514.8140000000003</v>
      </c>
      <c r="M17" s="50">
        <f>M13+M14+M15+M16</f>
        <v>1681.836</v>
      </c>
      <c r="N17" s="52">
        <f>IF(L17=0,0,M17/L17*100)</f>
        <v>47.849928900931879</v>
      </c>
      <c r="O17" s="55">
        <f>O13+O14+O15+O16</f>
        <v>450.2</v>
      </c>
      <c r="P17" s="51">
        <f>P13+P14+P15+P16</f>
        <v>855.2</v>
      </c>
      <c r="Q17" s="50">
        <f>Q13+Q14+Q15+Q16</f>
        <v>80.365000000000009</v>
      </c>
      <c r="R17" s="52">
        <f>IF(P17=0,0,Q17/P17*100)</f>
        <v>9.39721702525725</v>
      </c>
      <c r="S17" s="55">
        <f>S13+S14+S15+S16</f>
        <v>173.62300000000002</v>
      </c>
      <c r="T17" s="51">
        <f>T13+T14+T15+T16</f>
        <v>139.89699999999999</v>
      </c>
      <c r="U17" s="50">
        <f>U13+U14+U15+U16</f>
        <v>44.789999999999992</v>
      </c>
      <c r="V17" s="52">
        <f>IF(T17=0,0,U17/T17*100)</f>
        <v>32.016412074597739</v>
      </c>
      <c r="W17" s="55">
        <f>W13+W14+W15+W16</f>
        <v>54519.823000000004</v>
      </c>
      <c r="X17" s="51">
        <f>X13+X14+X15+X16</f>
        <v>61100.773999999998</v>
      </c>
      <c r="Y17" s="50">
        <f>Y13+Y14+Y15+Y16</f>
        <v>47600.807400000005</v>
      </c>
      <c r="Z17" s="52">
        <f>IF(X17=0,0,Y17/X17*100)</f>
        <v>77.905408203175966</v>
      </c>
      <c r="AA17" s="40"/>
    </row>
    <row r="18" spans="1:27" ht="16.5" thickBot="1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31</v>
      </c>
      <c r="B19" s="59" t="s">
        <v>32</v>
      </c>
      <c r="C19" s="83">
        <v>4726.9849999999997</v>
      </c>
      <c r="D19" s="61">
        <v>792</v>
      </c>
      <c r="E19" s="60">
        <v>482.34199999999998</v>
      </c>
      <c r="F19" s="75">
        <f>IF(D19=0,0,E19/D19*100)</f>
        <v>60.901767676767669</v>
      </c>
      <c r="G19" s="74">
        <v>321</v>
      </c>
      <c r="H19" s="61">
        <v>405</v>
      </c>
      <c r="I19" s="60">
        <v>254.755</v>
      </c>
      <c r="J19" s="75">
        <f>IF(H19=0,0,I19/H19*100)</f>
        <v>62.902469135802463</v>
      </c>
      <c r="K19" s="74">
        <v>17</v>
      </c>
      <c r="L19" s="61">
        <v>32.5</v>
      </c>
      <c r="M19" s="60">
        <v>14.801999999999998</v>
      </c>
      <c r="N19" s="75">
        <f>IF(L19=0,0,M19/L19*100)</f>
        <v>45.544615384615376</v>
      </c>
      <c r="O19" s="74">
        <v>59</v>
      </c>
      <c r="P19" s="61">
        <v>59</v>
      </c>
      <c r="Q19" s="60">
        <v>0.108</v>
      </c>
      <c r="R19" s="75">
        <f>IF(P19=0,0,Q19/P19*100)</f>
        <v>0.18305084745762712</v>
      </c>
      <c r="S19" s="74">
        <v>8</v>
      </c>
      <c r="T19" s="61">
        <v>1.9000000000000001</v>
      </c>
      <c r="U19" s="60">
        <v>1</v>
      </c>
      <c r="V19" s="75">
        <f>IF(T19=0,0,U19/T19*100)</f>
        <v>52.631578947368418</v>
      </c>
      <c r="W19" s="80">
        <f>C19+G19+K19+O19+S19</f>
        <v>5131.9849999999997</v>
      </c>
      <c r="X19" s="63">
        <f>D19+H19+L19+P19+T19</f>
        <v>1290.4000000000001</v>
      </c>
      <c r="Y19" s="62">
        <f>E19+I19+M19+Q19+U19</f>
        <v>753.00699999999995</v>
      </c>
      <c r="Z19" s="64">
        <f>IF(X19=0,0,Y19/X19*100)</f>
        <v>58.354541227526333</v>
      </c>
      <c r="AA19" s="40"/>
    </row>
    <row r="20" spans="1:27" ht="31.5">
      <c r="A20" s="65" t="s">
        <v>33</v>
      </c>
      <c r="B20" s="41" t="s">
        <v>34</v>
      </c>
      <c r="C20" s="84"/>
      <c r="D20" s="43">
        <v>55</v>
      </c>
      <c r="E20" s="42">
        <v>52.234999999999999</v>
      </c>
      <c r="F20" s="77">
        <f>IF(D20=0,0,E20/D20*100)</f>
        <v>94.972727272727269</v>
      </c>
      <c r="G20" s="76">
        <v>77</v>
      </c>
      <c r="H20" s="43">
        <v>77</v>
      </c>
      <c r="I20" s="42">
        <v>71.926000000000002</v>
      </c>
      <c r="J20" s="77">
        <f>IF(H20=0,0,I20/H20*100)</f>
        <v>93.410389610389615</v>
      </c>
      <c r="K20" s="76">
        <v>10</v>
      </c>
      <c r="L20" s="43">
        <v>10</v>
      </c>
      <c r="M20" s="42">
        <v>9.5219999999999985</v>
      </c>
      <c r="N20" s="77">
        <f>IF(L20=0,0,M20/L20*100)</f>
        <v>95.219999999999985</v>
      </c>
      <c r="O20" s="76">
        <v>9</v>
      </c>
      <c r="P20" s="43">
        <v>9</v>
      </c>
      <c r="Q20" s="42">
        <v>0.84200000000000008</v>
      </c>
      <c r="R20" s="77">
        <f>IF(P20=0,0,Q20/P20*100)</f>
        <v>9.3555555555555561</v>
      </c>
      <c r="S20" s="76">
        <v>8</v>
      </c>
      <c r="T20" s="43">
        <v>6</v>
      </c>
      <c r="U20" s="42">
        <v>5.9969999999999999</v>
      </c>
      <c r="V20" s="77">
        <f>IF(T20=0,0,U20/T20*100)</f>
        <v>99.949999999999989</v>
      </c>
      <c r="W20" s="81">
        <f>C20+G20+K20+O20+S20</f>
        <v>104</v>
      </c>
      <c r="X20" s="45">
        <f>D20+H20+L20+P20+T20</f>
        <v>157</v>
      </c>
      <c r="Y20" s="44">
        <f>E20+I20+M20+Q20+U20</f>
        <v>140.52199999999999</v>
      </c>
      <c r="Z20" s="66">
        <f>IF(X20=0,0,Y20/X20*100)</f>
        <v>89.504458598726117</v>
      </c>
      <c r="AA20" s="40"/>
    </row>
    <row r="21" spans="1:27" ht="78.75">
      <c r="A21" s="65" t="s">
        <v>35</v>
      </c>
      <c r="B21" s="41" t="s">
        <v>36</v>
      </c>
      <c r="C21" s="84"/>
      <c r="D21" s="43">
        <v>4406.9850000000006</v>
      </c>
      <c r="E21" s="42">
        <v>3740.9659999999999</v>
      </c>
      <c r="F21" s="77">
        <f>IF(D21=0,0,E21/D21*100)</f>
        <v>84.887196121611481</v>
      </c>
      <c r="G21" s="76">
        <v>408</v>
      </c>
      <c r="H21" s="43">
        <v>478</v>
      </c>
      <c r="I21" s="42">
        <v>377.09</v>
      </c>
      <c r="J21" s="77">
        <f>IF(H21=0,0,I21/H21*100)</f>
        <v>78.889121338912133</v>
      </c>
      <c r="K21" s="76">
        <v>162</v>
      </c>
      <c r="L21" s="43">
        <v>209</v>
      </c>
      <c r="M21" s="42">
        <v>137.44900000000001</v>
      </c>
      <c r="N21" s="77">
        <f>IF(L21=0,0,M21/L21*100)</f>
        <v>65.765071770334941</v>
      </c>
      <c r="O21" s="76">
        <v>38</v>
      </c>
      <c r="P21" s="43">
        <v>58</v>
      </c>
      <c r="Q21" s="42">
        <v>6.9659999999999993</v>
      </c>
      <c r="R21" s="77">
        <f>IF(P21=0,0,Q21/P21*100)</f>
        <v>12.010344827586206</v>
      </c>
      <c r="S21" s="76">
        <v>13.5</v>
      </c>
      <c r="T21" s="43">
        <v>9.6999999999999993</v>
      </c>
      <c r="U21" s="42">
        <v>8.9819999999999993</v>
      </c>
      <c r="V21" s="77">
        <f>IF(T21=0,0,U21/T21*100)</f>
        <v>92.597938144329888</v>
      </c>
      <c r="W21" s="81">
        <f>C21+G21+K21+O21+S21</f>
        <v>621.5</v>
      </c>
      <c r="X21" s="45">
        <f>D21+H21+L21+P21+T21</f>
        <v>5161.6850000000004</v>
      </c>
      <c r="Y21" s="44">
        <f>E21+I21+M21+Q21+U21</f>
        <v>4271.4529999999995</v>
      </c>
      <c r="Z21" s="66">
        <f>IF(X21=0,0,Y21/X21*100)</f>
        <v>82.753073850883951</v>
      </c>
      <c r="AA21" s="40"/>
    </row>
    <row r="22" spans="1:27" ht="31.5">
      <c r="A22" s="65" t="s">
        <v>37</v>
      </c>
      <c r="B22" s="41" t="s">
        <v>38</v>
      </c>
      <c r="C22" s="84"/>
      <c r="D22" s="43">
        <v>117</v>
      </c>
      <c r="E22" s="42">
        <v>117</v>
      </c>
      <c r="F22" s="77">
        <f>IF(D22=0,0,E22/D22*100)</f>
        <v>100</v>
      </c>
      <c r="G22" s="76">
        <v>26</v>
      </c>
      <c r="H22" s="43">
        <v>26</v>
      </c>
      <c r="I22" s="42">
        <v>26</v>
      </c>
      <c r="J22" s="77">
        <f>IF(H22=0,0,I22/H22*100)</f>
        <v>100</v>
      </c>
      <c r="K22" s="76">
        <v>38.799999999999997</v>
      </c>
      <c r="L22" s="43">
        <v>38.799999999999997</v>
      </c>
      <c r="M22" s="42">
        <v>38.799999999999997</v>
      </c>
      <c r="N22" s="77">
        <f>IF(L22=0,0,M22/L22*100)</f>
        <v>100</v>
      </c>
      <c r="O22" s="76">
        <v>22.5</v>
      </c>
      <c r="P22" s="43">
        <v>22.5</v>
      </c>
      <c r="Q22" s="42">
        <v>0</v>
      </c>
      <c r="R22" s="77">
        <f>IF(P22=0,0,Q22/P22*100)</f>
        <v>0</v>
      </c>
      <c r="S22" s="76">
        <v>5.7</v>
      </c>
      <c r="T22" s="43">
        <v>5.6999999999999993</v>
      </c>
      <c r="U22" s="42">
        <v>5.6999999999999993</v>
      </c>
      <c r="V22" s="77">
        <f>IF(T22=0,0,U22/T22*100)</f>
        <v>100</v>
      </c>
      <c r="W22" s="81">
        <f>C22+G22+K22+O22+S22</f>
        <v>93</v>
      </c>
      <c r="X22" s="45">
        <f>D22+H22+L22+P22+T22</f>
        <v>210</v>
      </c>
      <c r="Y22" s="44">
        <f>E22+I22+M22+Q22+U22</f>
        <v>187.5</v>
      </c>
      <c r="Z22" s="66">
        <f>IF(X22=0,0,Y22/X22*100)</f>
        <v>89.285714285714292</v>
      </c>
      <c r="AA22" s="40"/>
    </row>
    <row r="23" spans="1:27" ht="111" thickBot="1">
      <c r="A23" s="67" t="s">
        <v>39</v>
      </c>
      <c r="B23" s="68" t="s">
        <v>40</v>
      </c>
      <c r="C23" s="85"/>
      <c r="D23" s="70">
        <v>623</v>
      </c>
      <c r="E23" s="69">
        <v>167.26899999999998</v>
      </c>
      <c r="F23" s="79">
        <f>IF(D23=0,0,E23/D23*100)</f>
        <v>26.848956661316208</v>
      </c>
      <c r="G23" s="78">
        <v>5570</v>
      </c>
      <c r="H23" s="70">
        <v>7631</v>
      </c>
      <c r="I23" s="69">
        <v>4978.451</v>
      </c>
      <c r="J23" s="79">
        <f>IF(H23=0,0,I23/H23*100)</f>
        <v>65.239824400471761</v>
      </c>
      <c r="K23" s="78">
        <v>11235</v>
      </c>
      <c r="L23" s="70">
        <v>14822</v>
      </c>
      <c r="M23" s="69">
        <v>10259.573</v>
      </c>
      <c r="N23" s="79">
        <f>IF(L23=0,0,M23/L23*100)</f>
        <v>69.218546754823919</v>
      </c>
      <c r="O23" s="78">
        <v>1472</v>
      </c>
      <c r="P23" s="70">
        <v>4011</v>
      </c>
      <c r="Q23" s="69">
        <v>1359.6690000000001</v>
      </c>
      <c r="R23" s="79">
        <f>IF(P23=0,0,Q23/P23*100)</f>
        <v>33.898504113687359</v>
      </c>
      <c r="S23" s="78">
        <v>540</v>
      </c>
      <c r="T23" s="70">
        <v>654</v>
      </c>
      <c r="U23" s="69">
        <v>497.44900000000007</v>
      </c>
      <c r="V23" s="79">
        <f>IF(T23=0,0,U23/T23*100)</f>
        <v>76.062538226299708</v>
      </c>
      <c r="W23" s="82">
        <f>C23+G23+K23+O23+S23</f>
        <v>18817</v>
      </c>
      <c r="X23" s="72">
        <f>D23+H23+L23+P23+T23</f>
        <v>27741</v>
      </c>
      <c r="Y23" s="71">
        <f>E23+I23+M23+Q23+U23</f>
        <v>17262.411000000004</v>
      </c>
      <c r="Z23" s="73">
        <f>IF(X23=0,0,Y23/X23*100)</f>
        <v>62.227068238347584</v>
      </c>
      <c r="AA23" s="40"/>
    </row>
    <row r="24" spans="1:27" ht="16.5" thickBot="1">
      <c r="A24" s="56" t="s">
        <v>20</v>
      </c>
      <c r="B24" s="57"/>
      <c r="C24" s="55">
        <f>C19+C20+C21+C22+C23</f>
        <v>4726.9849999999997</v>
      </c>
      <c r="D24" s="51">
        <f>D19+D20+D21+D22+D23</f>
        <v>5993.9850000000006</v>
      </c>
      <c r="E24" s="50">
        <f>E19+E20+E21+E22+E23</f>
        <v>4559.8119999999999</v>
      </c>
      <c r="F24" s="52">
        <f>IF(D24=0,0,E24/D24*100)</f>
        <v>76.073129979471076</v>
      </c>
      <c r="G24" s="55">
        <f>G19+G20+G21+G22+G23</f>
        <v>6402</v>
      </c>
      <c r="H24" s="51">
        <f>H19+H20+H21+H22+H23</f>
        <v>8617</v>
      </c>
      <c r="I24" s="50">
        <f>I19+I20+I21+I22+I23</f>
        <v>5708.2219999999998</v>
      </c>
      <c r="J24" s="52">
        <f>IF(H24=0,0,I24/H24*100)</f>
        <v>66.243727515376577</v>
      </c>
      <c r="K24" s="55">
        <f>K19+K20+K21+K22+K23</f>
        <v>11462.8</v>
      </c>
      <c r="L24" s="51">
        <f>L19+L20+L21+L22+L23</f>
        <v>15112.3</v>
      </c>
      <c r="M24" s="50">
        <f>M19+M20+M21+M22+M23</f>
        <v>10460.146000000001</v>
      </c>
      <c r="N24" s="52">
        <f>IF(L24=0,0,M24/L24*100)</f>
        <v>69.216108732621791</v>
      </c>
      <c r="O24" s="55">
        <f>O19+O20+O21+O22+O23</f>
        <v>1600.5</v>
      </c>
      <c r="P24" s="51">
        <f>P19+P20+P21+P22+P23</f>
        <v>4159.5</v>
      </c>
      <c r="Q24" s="50">
        <f>Q19+Q20+Q21+Q22+Q23</f>
        <v>1367.585</v>
      </c>
      <c r="R24" s="52">
        <f>IF(P24=0,0,Q24/P24*100)</f>
        <v>32.878591176824138</v>
      </c>
      <c r="S24" s="55">
        <f>S19+S20+S21+S22+S23</f>
        <v>575.20000000000005</v>
      </c>
      <c r="T24" s="51">
        <f>T19+T20+T21+T22+T23</f>
        <v>677.3</v>
      </c>
      <c r="U24" s="50">
        <f>U19+U20+U21+U22+U23</f>
        <v>519.12800000000004</v>
      </c>
      <c r="V24" s="52">
        <f>IF(T24=0,0,U24/T24*100)</f>
        <v>76.646685368374435</v>
      </c>
      <c r="W24" s="55">
        <f>W19+W20+W21+W22+W23</f>
        <v>24767.485000000001</v>
      </c>
      <c r="X24" s="51">
        <f>X19+X20+X21+X22+X23</f>
        <v>34560.084999999999</v>
      </c>
      <c r="Y24" s="50">
        <f>Y19+Y20+Y21+Y22+Y23</f>
        <v>22614.893000000004</v>
      </c>
      <c r="Z24" s="52">
        <f>IF(X24=0,0,Y24/X24*100)</f>
        <v>65.436450749470097</v>
      </c>
      <c r="AA24" s="40"/>
    </row>
    <row r="25" spans="1:27" ht="16.5" thickBot="1">
      <c r="A25" s="37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</row>
    <row r="26" spans="1:27" ht="47.25">
      <c r="A26" s="58" t="s">
        <v>42</v>
      </c>
      <c r="B26" s="59" t="s">
        <v>43</v>
      </c>
      <c r="C26" s="74">
        <v>2</v>
      </c>
      <c r="D26" s="61">
        <v>0</v>
      </c>
      <c r="E26" s="60">
        <v>0</v>
      </c>
      <c r="F26" s="75">
        <f>IF(D26=0,0,E26/D26*100)</f>
        <v>0</v>
      </c>
      <c r="G26" s="74">
        <v>20</v>
      </c>
      <c r="H26" s="61">
        <v>0</v>
      </c>
      <c r="I26" s="60">
        <v>0</v>
      </c>
      <c r="J26" s="75">
        <f>IF(H26=0,0,I26/H26*100)</f>
        <v>0</v>
      </c>
      <c r="K26" s="74">
        <v>0</v>
      </c>
      <c r="L26" s="61">
        <v>0</v>
      </c>
      <c r="M26" s="60">
        <v>0</v>
      </c>
      <c r="N26" s="75">
        <f>IF(L26=0,0,M26/L26*100)</f>
        <v>0</v>
      </c>
      <c r="O26" s="74">
        <v>0</v>
      </c>
      <c r="P26" s="61">
        <v>0</v>
      </c>
      <c r="Q26" s="60">
        <v>0</v>
      </c>
      <c r="R26" s="75">
        <f>IF(P26=0,0,Q26/P26*100)</f>
        <v>0</v>
      </c>
      <c r="S26" s="74">
        <v>0</v>
      </c>
      <c r="T26" s="61">
        <v>0</v>
      </c>
      <c r="U26" s="60">
        <v>0</v>
      </c>
      <c r="V26" s="75">
        <f>IF(T26=0,0,U26/T26*100)</f>
        <v>0</v>
      </c>
      <c r="W26" s="80">
        <f>C26+G26+K26+O26+S26</f>
        <v>22</v>
      </c>
      <c r="X26" s="63">
        <f>D26+H26+L26+P26+T26</f>
        <v>0</v>
      </c>
      <c r="Y26" s="62">
        <f>E26+I26+M26+Q26+U26</f>
        <v>0</v>
      </c>
      <c r="Z26" s="64">
        <f>IF(X26=0,0,Y26/X26*100)</f>
        <v>0</v>
      </c>
      <c r="AA26" s="40"/>
    </row>
    <row r="27" spans="1:27" ht="157.5">
      <c r="A27" s="65" t="s">
        <v>44</v>
      </c>
      <c r="B27" s="41" t="s">
        <v>45</v>
      </c>
      <c r="C27" s="76">
        <v>1046</v>
      </c>
      <c r="D27" s="43">
        <v>1422</v>
      </c>
      <c r="E27" s="42">
        <v>646.42199999999991</v>
      </c>
      <c r="F27" s="77">
        <f>IF(D27=0,0,E27/D27*100)</f>
        <v>45.458649789029529</v>
      </c>
      <c r="G27" s="76">
        <v>2920</v>
      </c>
      <c r="H27" s="43">
        <v>3192</v>
      </c>
      <c r="I27" s="42">
        <v>2400.3919999999998</v>
      </c>
      <c r="J27" s="77">
        <f>IF(H27=0,0,I27/H27*100)</f>
        <v>75.200250626566415</v>
      </c>
      <c r="K27" s="76">
        <v>648</v>
      </c>
      <c r="L27" s="43">
        <v>672</v>
      </c>
      <c r="M27" s="42">
        <v>496.12999999999994</v>
      </c>
      <c r="N27" s="77">
        <f>IF(L27=0,0,M27/L27*100)</f>
        <v>73.828869047619037</v>
      </c>
      <c r="O27" s="76">
        <v>446</v>
      </c>
      <c r="P27" s="43">
        <v>1149</v>
      </c>
      <c r="Q27" s="42">
        <v>297.09199999999998</v>
      </c>
      <c r="R27" s="77">
        <f>IF(P27=0,0,Q27/P27*100)</f>
        <v>25.856570931244562</v>
      </c>
      <c r="S27" s="76">
        <v>0</v>
      </c>
      <c r="T27" s="43">
        <v>0</v>
      </c>
      <c r="U27" s="42">
        <v>0</v>
      </c>
      <c r="V27" s="77">
        <f>IF(T27=0,0,U27/T27*100)</f>
        <v>0</v>
      </c>
      <c r="W27" s="81">
        <f>C27+G27+K27+O27+S27</f>
        <v>5060</v>
      </c>
      <c r="X27" s="45">
        <f>D27+H27+L27+P27+T27</f>
        <v>6435</v>
      </c>
      <c r="Y27" s="44">
        <f>E27+I27+M27+Q27+U27</f>
        <v>3840.0360000000001</v>
      </c>
      <c r="Z27" s="66">
        <f>IF(X27=0,0,Y27/X27*100)</f>
        <v>59.67421911421912</v>
      </c>
      <c r="AA27" s="40"/>
    </row>
    <row r="28" spans="1:27" ht="158.25" thickBot="1">
      <c r="A28" s="67" t="s">
        <v>46</v>
      </c>
      <c r="B28" s="68" t="s">
        <v>47</v>
      </c>
      <c r="C28" s="78">
        <v>9748</v>
      </c>
      <c r="D28" s="70">
        <v>46573.224999999984</v>
      </c>
      <c r="E28" s="69">
        <v>2558.7729999999997</v>
      </c>
      <c r="F28" s="79">
        <f>IF(D28=0,0,E28/D28*100)</f>
        <v>5.4940859259800039</v>
      </c>
      <c r="G28" s="78">
        <v>6618</v>
      </c>
      <c r="H28" s="70">
        <v>17942.611000000001</v>
      </c>
      <c r="I28" s="69">
        <v>7049.1330000000016</v>
      </c>
      <c r="J28" s="79">
        <f>IF(H28=0,0,I28/H28*100)</f>
        <v>39.287108214072084</v>
      </c>
      <c r="K28" s="78">
        <v>1437</v>
      </c>
      <c r="L28" s="70">
        <v>2804.57</v>
      </c>
      <c r="M28" s="69">
        <v>1106.6089999999999</v>
      </c>
      <c r="N28" s="79">
        <f>IF(L28=0,0,M28/L28*100)</f>
        <v>39.457349968087797</v>
      </c>
      <c r="O28" s="78">
        <v>587</v>
      </c>
      <c r="P28" s="70">
        <v>3640.1909999999998</v>
      </c>
      <c r="Q28" s="69">
        <v>156.774</v>
      </c>
      <c r="R28" s="79">
        <f>IF(P28=0,0,Q28/P28*100)</f>
        <v>4.3067520358135054</v>
      </c>
      <c r="S28" s="78">
        <v>0</v>
      </c>
      <c r="T28" s="70">
        <v>0</v>
      </c>
      <c r="U28" s="69">
        <v>0</v>
      </c>
      <c r="V28" s="79">
        <f>IF(T28=0,0,U28/T28*100)</f>
        <v>0</v>
      </c>
      <c r="W28" s="82">
        <f>C28+G28+K28+O28+S28</f>
        <v>18390</v>
      </c>
      <c r="X28" s="72">
        <f>D28+H28+L28+P28+T28</f>
        <v>70960.596999999994</v>
      </c>
      <c r="Y28" s="71">
        <f>E28+I28+M28+Q28+U28</f>
        <v>10871.289000000001</v>
      </c>
      <c r="Z28" s="73">
        <f>IF(X28=0,0,Y28/X28*100)</f>
        <v>15.320176914520605</v>
      </c>
      <c r="AA28" s="40"/>
    </row>
    <row r="29" spans="1:27" ht="16.5" thickBot="1">
      <c r="A29" s="56" t="s">
        <v>20</v>
      </c>
      <c r="B29" s="57"/>
      <c r="C29" s="55">
        <f>C26+C27+C28</f>
        <v>10796</v>
      </c>
      <c r="D29" s="51">
        <f>D26+D27+D28</f>
        <v>47995.224999999984</v>
      </c>
      <c r="E29" s="50">
        <f>E26+E27+E28</f>
        <v>3205.1949999999997</v>
      </c>
      <c r="F29" s="52">
        <f>IF(D29=0,0,E29/D29*100)</f>
        <v>6.6781539205202201</v>
      </c>
      <c r="G29" s="55">
        <f>G26+G27+G28</f>
        <v>9558</v>
      </c>
      <c r="H29" s="51">
        <f>H26+H27+H28</f>
        <v>21134.611000000001</v>
      </c>
      <c r="I29" s="50">
        <f>I26+I27+I28</f>
        <v>9449.5250000000015</v>
      </c>
      <c r="J29" s="52">
        <f>IF(H29=0,0,I29/H29*100)</f>
        <v>44.711137574285139</v>
      </c>
      <c r="K29" s="55">
        <f>K26+K27+K28</f>
        <v>2085</v>
      </c>
      <c r="L29" s="51">
        <f>L26+L27+L28</f>
        <v>3476.57</v>
      </c>
      <c r="M29" s="50">
        <f>M26+M27+M28</f>
        <v>1602.7389999999998</v>
      </c>
      <c r="N29" s="52">
        <f>IF(L29=0,0,M29/L29*100)</f>
        <v>46.101157175031702</v>
      </c>
      <c r="O29" s="55">
        <f>O26+O27+O28</f>
        <v>1033</v>
      </c>
      <c r="P29" s="51">
        <f>P26+P27+P28</f>
        <v>4789.1909999999998</v>
      </c>
      <c r="Q29" s="50">
        <f>Q26+Q27+Q28</f>
        <v>453.86599999999999</v>
      </c>
      <c r="R29" s="52">
        <f>IF(P29=0,0,Q29/P29*100)</f>
        <v>9.4768824212690621</v>
      </c>
      <c r="S29" s="55">
        <f>S26+S27+S28</f>
        <v>0</v>
      </c>
      <c r="T29" s="51">
        <f>T26+T27+T28</f>
        <v>0</v>
      </c>
      <c r="U29" s="50">
        <f>U26+U27+U28</f>
        <v>0</v>
      </c>
      <c r="V29" s="52">
        <f>IF(T29=0,0,U29/T29*100)</f>
        <v>0</v>
      </c>
      <c r="W29" s="55">
        <f>W26+W27+W28</f>
        <v>23472</v>
      </c>
      <c r="X29" s="51">
        <f>X26+X27+X28</f>
        <v>77395.596999999994</v>
      </c>
      <c r="Y29" s="50">
        <f>Y26+Y27+Y28</f>
        <v>14711.325000000001</v>
      </c>
      <c r="Z29" s="52">
        <f>IF(X29=0,0,Y29/X29*100)</f>
        <v>19.007961137634226</v>
      </c>
      <c r="AA29" s="40"/>
    </row>
    <row r="30" spans="1:27" ht="16.5" thickBot="1">
      <c r="A30" s="37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9"/>
      <c r="AA30" s="40"/>
    </row>
    <row r="31" spans="1:27" ht="63">
      <c r="A31" s="58" t="s">
        <v>49</v>
      </c>
      <c r="B31" s="59" t="s">
        <v>50</v>
      </c>
      <c r="C31" s="74">
        <v>4152</v>
      </c>
      <c r="D31" s="61">
        <v>12509.229000000003</v>
      </c>
      <c r="E31" s="60">
        <v>1020.343</v>
      </c>
      <c r="F31" s="75">
        <f>IF(D31=0,0,E31/D31*100)</f>
        <v>8.1567217292128849</v>
      </c>
      <c r="G31" s="74">
        <v>2160</v>
      </c>
      <c r="H31" s="61">
        <v>2711.6439999999998</v>
      </c>
      <c r="I31" s="60">
        <v>1918.0539999999999</v>
      </c>
      <c r="J31" s="75">
        <f>IF(H31=0,0,I31/H31*100)</f>
        <v>70.733990155049852</v>
      </c>
      <c r="K31" s="74">
        <v>225</v>
      </c>
      <c r="L31" s="61">
        <v>221.95999999999998</v>
      </c>
      <c r="M31" s="60">
        <v>135.43</v>
      </c>
      <c r="N31" s="75">
        <f>IF(L31=0,0,M31/L31*100)</f>
        <v>61.015498287979831</v>
      </c>
      <c r="O31" s="74">
        <v>289</v>
      </c>
      <c r="P31" s="61">
        <v>858</v>
      </c>
      <c r="Q31" s="60">
        <v>6.5229999999999997</v>
      </c>
      <c r="R31" s="75">
        <f>IF(P31=0,0,Q31/P31*100)</f>
        <v>0.76025641025641022</v>
      </c>
      <c r="S31" s="74">
        <v>0</v>
      </c>
      <c r="T31" s="61">
        <v>0</v>
      </c>
      <c r="U31" s="60">
        <v>0</v>
      </c>
      <c r="V31" s="75">
        <f>IF(T31=0,0,U31/T31*100)</f>
        <v>0</v>
      </c>
      <c r="W31" s="80">
        <f>C31+G31+K31+O31+S31</f>
        <v>6826</v>
      </c>
      <c r="X31" s="63">
        <f>D31+H31+L31+P31+T31</f>
        <v>16300.833000000002</v>
      </c>
      <c r="Y31" s="62">
        <f>E31+I31+M31+Q31+U31</f>
        <v>3080.35</v>
      </c>
      <c r="Z31" s="64">
        <f>IF(X31=0,0,Y31/X31*100)</f>
        <v>18.896887048655731</v>
      </c>
      <c r="AA31" s="40"/>
    </row>
    <row r="32" spans="1:27" ht="141.75">
      <c r="A32" s="65" t="s">
        <v>51</v>
      </c>
      <c r="B32" s="41" t="s">
        <v>52</v>
      </c>
      <c r="C32" s="76">
        <v>7590</v>
      </c>
      <c r="D32" s="43">
        <v>26092.5</v>
      </c>
      <c r="E32" s="42">
        <v>2042.5869999999998</v>
      </c>
      <c r="F32" s="77">
        <f>IF(D32=0,0,E32/D32*100)</f>
        <v>7.8282533295008134</v>
      </c>
      <c r="G32" s="76">
        <v>4413</v>
      </c>
      <c r="H32" s="43">
        <v>7984.1120000000001</v>
      </c>
      <c r="I32" s="42">
        <v>4634.0509999999986</v>
      </c>
      <c r="J32" s="77">
        <f>IF(H32=0,0,I32/H32*100)</f>
        <v>58.040906740787193</v>
      </c>
      <c r="K32" s="76">
        <v>2408</v>
      </c>
      <c r="L32" s="43">
        <v>3491.69</v>
      </c>
      <c r="M32" s="42">
        <v>2078.1290000000004</v>
      </c>
      <c r="N32" s="77">
        <f>IF(L32=0,0,M32/L32*100)</f>
        <v>59.516423279271649</v>
      </c>
      <c r="O32" s="76">
        <v>1012</v>
      </c>
      <c r="P32" s="43">
        <v>2524</v>
      </c>
      <c r="Q32" s="42">
        <v>44.161000000000001</v>
      </c>
      <c r="R32" s="77">
        <f>IF(P32=0,0,Q32/P32*100)</f>
        <v>1.7496434231378766</v>
      </c>
      <c r="S32" s="76">
        <v>0</v>
      </c>
      <c r="T32" s="43">
        <v>0</v>
      </c>
      <c r="U32" s="42">
        <v>0</v>
      </c>
      <c r="V32" s="77">
        <f>IF(T32=0,0,U32/T32*100)</f>
        <v>0</v>
      </c>
      <c r="W32" s="81">
        <f>C32+G32+K32+O32+S32</f>
        <v>15423</v>
      </c>
      <c r="X32" s="45">
        <f>D32+H32+L32+P32+T32</f>
        <v>40092.302000000003</v>
      </c>
      <c r="Y32" s="44">
        <f>E32+I32+M32+Q32+U32</f>
        <v>8798.9279999999981</v>
      </c>
      <c r="Z32" s="66">
        <f>IF(X32=0,0,Y32/X32*100)</f>
        <v>21.94667694561414</v>
      </c>
      <c r="AA32" s="40"/>
    </row>
    <row r="33" spans="1:27" ht="63.75" thickBot="1">
      <c r="A33" s="67" t="s">
        <v>53</v>
      </c>
      <c r="B33" s="68" t="s">
        <v>54</v>
      </c>
      <c r="C33" s="78">
        <v>5556</v>
      </c>
      <c r="D33" s="70">
        <v>19287.87</v>
      </c>
      <c r="E33" s="69">
        <v>742.97699999999975</v>
      </c>
      <c r="F33" s="79">
        <f>IF(D33=0,0,E33/D33*100)</f>
        <v>3.8520427605536525</v>
      </c>
      <c r="G33" s="78">
        <v>2314</v>
      </c>
      <c r="H33" s="70">
        <v>4932.2299999999996</v>
      </c>
      <c r="I33" s="69">
        <v>2035.6010000000001</v>
      </c>
      <c r="J33" s="79">
        <f>IF(H33=0,0,I33/H33*100)</f>
        <v>41.2714127281169</v>
      </c>
      <c r="K33" s="78">
        <v>21157</v>
      </c>
      <c r="L33" s="70">
        <v>33659.273000000001</v>
      </c>
      <c r="M33" s="69">
        <v>17767.022999999997</v>
      </c>
      <c r="N33" s="79">
        <f>IF(L33=0,0,M33/L33*100)</f>
        <v>52.784927945413429</v>
      </c>
      <c r="O33" s="78">
        <v>334</v>
      </c>
      <c r="P33" s="70">
        <v>1020</v>
      </c>
      <c r="Q33" s="69">
        <v>0.221</v>
      </c>
      <c r="R33" s="79">
        <f>IF(P33=0,0,Q33/P33*100)</f>
        <v>2.1666666666666667E-2</v>
      </c>
      <c r="S33" s="78">
        <v>0</v>
      </c>
      <c r="T33" s="70">
        <v>0</v>
      </c>
      <c r="U33" s="69">
        <v>0</v>
      </c>
      <c r="V33" s="79">
        <f>IF(T33=0,0,U33/T33*100)</f>
        <v>0</v>
      </c>
      <c r="W33" s="82">
        <f>C33+G33+K33+O33+S33</f>
        <v>29361</v>
      </c>
      <c r="X33" s="72">
        <f>D33+H33+L33+P33+T33</f>
        <v>58899.373</v>
      </c>
      <c r="Y33" s="71">
        <f>E33+I33+M33+Q33+U33</f>
        <v>20545.822</v>
      </c>
      <c r="Z33" s="73">
        <f>IF(X33=0,0,Y33/X33*100)</f>
        <v>34.882921419214426</v>
      </c>
      <c r="AA33" s="40"/>
    </row>
    <row r="34" spans="1:27" ht="16.5" thickBot="1">
      <c r="A34" s="56" t="s">
        <v>20</v>
      </c>
      <c r="B34" s="57"/>
      <c r="C34" s="55">
        <f>C31+C32+C33</f>
        <v>17298</v>
      </c>
      <c r="D34" s="51">
        <f>D31+D32+D33</f>
        <v>57889.599000000002</v>
      </c>
      <c r="E34" s="50">
        <f>E31+E32+E33</f>
        <v>3805.9069999999997</v>
      </c>
      <c r="F34" s="52">
        <f>IF(D34=0,0,E34/D34*100)</f>
        <v>6.5744228078000679</v>
      </c>
      <c r="G34" s="55">
        <f>G31+G32+G33</f>
        <v>8887</v>
      </c>
      <c r="H34" s="51">
        <f>H31+H32+H33</f>
        <v>15627.985999999999</v>
      </c>
      <c r="I34" s="50">
        <f>I31+I32+I33</f>
        <v>8587.7059999999983</v>
      </c>
      <c r="J34" s="52">
        <f>IF(H34=0,0,I34/H34*100)</f>
        <v>54.950817079052918</v>
      </c>
      <c r="K34" s="55">
        <f>K31+K32+K33</f>
        <v>23790</v>
      </c>
      <c r="L34" s="51">
        <f>L31+L32+L33</f>
        <v>37372.923000000003</v>
      </c>
      <c r="M34" s="50">
        <f>M31+M32+M33</f>
        <v>19980.581999999999</v>
      </c>
      <c r="N34" s="52">
        <f>IF(L34=0,0,M34/L34*100)</f>
        <v>53.462722195959891</v>
      </c>
      <c r="O34" s="55">
        <f>O31+O32+O33</f>
        <v>1635</v>
      </c>
      <c r="P34" s="51">
        <f>P31+P32+P33</f>
        <v>4402</v>
      </c>
      <c r="Q34" s="50">
        <f>Q31+Q32+Q33</f>
        <v>50.904999999999994</v>
      </c>
      <c r="R34" s="52">
        <f>IF(P34=0,0,Q34/P34*100)</f>
        <v>1.156406179009541</v>
      </c>
      <c r="S34" s="55">
        <f>S31+S32+S33</f>
        <v>0</v>
      </c>
      <c r="T34" s="51">
        <f>T31+T32+T33</f>
        <v>0</v>
      </c>
      <c r="U34" s="50">
        <f>U31+U32+U33</f>
        <v>0</v>
      </c>
      <c r="V34" s="52">
        <f>IF(T34=0,0,U34/T34*100)</f>
        <v>0</v>
      </c>
      <c r="W34" s="55">
        <f>W31+W32+W33</f>
        <v>51610</v>
      </c>
      <c r="X34" s="51">
        <f>X31+X32+X33</f>
        <v>115292.508</v>
      </c>
      <c r="Y34" s="50">
        <f>Y31+Y32+Y33</f>
        <v>32425.1</v>
      </c>
      <c r="Z34" s="52">
        <f>IF(X34=0,0,Y34/X34*100)</f>
        <v>28.124203872813659</v>
      </c>
      <c r="AA34" s="40"/>
    </row>
    <row r="35" spans="1:27" ht="16.5" thickBot="1">
      <c r="A35" s="56" t="s">
        <v>55</v>
      </c>
      <c r="B35" s="57"/>
      <c r="C35" s="55">
        <f>C11+C17+C24+C29+C34</f>
        <v>63466.985000000001</v>
      </c>
      <c r="D35" s="51">
        <f>D11+D17+D24+D29+D34</f>
        <v>144271.62900000002</v>
      </c>
      <c r="E35" s="50">
        <f>E11+E17+E24+E29+E34</f>
        <v>37248.834200000005</v>
      </c>
      <c r="F35" s="52">
        <f>IF(D35=0,0,E35/D35*100)</f>
        <v>25.818544129698573</v>
      </c>
      <c r="G35" s="55">
        <f>G11+G17+G24+G29+G34</f>
        <v>46065</v>
      </c>
      <c r="H35" s="51">
        <f>H11+H17+H24+H29+H34</f>
        <v>69626.945000000007</v>
      </c>
      <c r="I35" s="50">
        <f>I11+I17+I24+I29+I34</f>
        <v>43867.819200000005</v>
      </c>
      <c r="J35" s="52">
        <f>IF(H35=0,0,I35/H35*100)</f>
        <v>63.004084410137487</v>
      </c>
      <c r="K35" s="55">
        <f>K11+K17+K24+K29+K34</f>
        <v>39537.800000000003</v>
      </c>
      <c r="L35" s="51">
        <f>L11+L17+L24+L29+L34</f>
        <v>59585.356</v>
      </c>
      <c r="M35" s="50">
        <f>M11+M17+M24+M29+M34</f>
        <v>33769.432999999997</v>
      </c>
      <c r="N35" s="52">
        <f>IF(L35=0,0,M35/L35*100)</f>
        <v>56.674047562961604</v>
      </c>
      <c r="O35" s="55">
        <f>O11+O17+O24+O29+O34</f>
        <v>4718.7</v>
      </c>
      <c r="P35" s="51">
        <f>P11+P17+P24+P29+P34</f>
        <v>14205.891</v>
      </c>
      <c r="Q35" s="50">
        <f>Q11+Q17+Q24+Q29+Q34</f>
        <v>1952.721</v>
      </c>
      <c r="R35" s="52">
        <f>IF(P35=0,0,Q35/P35*100)</f>
        <v>13.745853744759835</v>
      </c>
      <c r="S35" s="55">
        <f>S11+S17+S24+S29+S34</f>
        <v>751.82300000000009</v>
      </c>
      <c r="T35" s="51">
        <f>T11+T17+T24+T29+T34</f>
        <v>819.19699999999989</v>
      </c>
      <c r="U35" s="50">
        <f>U11+U17+U24+U29+U34</f>
        <v>563.91800000000001</v>
      </c>
      <c r="V35" s="52">
        <f>IF(T35=0,0,U35/T35*100)</f>
        <v>68.837898576288737</v>
      </c>
      <c r="W35" s="55">
        <f>W11+W17+W24+W29+W34</f>
        <v>154540.30800000002</v>
      </c>
      <c r="X35" s="51">
        <f>X11+X17+X24+X29+X34</f>
        <v>288509.01800000004</v>
      </c>
      <c r="Y35" s="50">
        <f>Y11+Y17+Y24+Y29+Y34</f>
        <v>117402.7254</v>
      </c>
      <c r="Z35" s="52">
        <f>IF(X35=0,0,Y35/X35*100)</f>
        <v>40.692913592045841</v>
      </c>
      <c r="AA35" s="40"/>
    </row>
    <row r="36" spans="1:27" ht="16.5" thickBot="1"/>
    <row r="37" spans="1:27" ht="16.5" thickBot="1">
      <c r="A37" s="37" t="s">
        <v>56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40"/>
    </row>
    <row r="38" spans="1:27" ht="16.5" thickBot="1">
      <c r="A38" s="56" t="s">
        <v>55</v>
      </c>
      <c r="B38" s="57"/>
      <c r="C38" s="55">
        <f>C29+C34</f>
        <v>28094</v>
      </c>
      <c r="D38" s="51">
        <f>D29+D34</f>
        <v>105884.82399999999</v>
      </c>
      <c r="E38" s="50">
        <f>E29+E34</f>
        <v>7011.101999999999</v>
      </c>
      <c r="F38" s="52">
        <f>IF(D38=0,0,E38/D38*100)</f>
        <v>6.6214418035959524</v>
      </c>
      <c r="G38" s="55">
        <f>G29+G34</f>
        <v>18445</v>
      </c>
      <c r="H38" s="51">
        <f>H29+H34</f>
        <v>36762.597000000002</v>
      </c>
      <c r="I38" s="50">
        <f>I29+I34</f>
        <v>18037.231</v>
      </c>
      <c r="J38" s="52">
        <f>IF(H38=0,0,I38/H38*100)</f>
        <v>49.064082714287025</v>
      </c>
      <c r="K38" s="55">
        <f>K29+K34</f>
        <v>25875</v>
      </c>
      <c r="L38" s="51">
        <f>L29+L34</f>
        <v>40849.493000000002</v>
      </c>
      <c r="M38" s="50">
        <f>M29+M34</f>
        <v>21583.321</v>
      </c>
      <c r="N38" s="52">
        <f>IF(L38=0,0,M38/L38*100)</f>
        <v>52.836202887511959</v>
      </c>
      <c r="O38" s="55">
        <f>O29+O34</f>
        <v>2668</v>
      </c>
      <c r="P38" s="51">
        <f>P29+P34</f>
        <v>9191.1909999999989</v>
      </c>
      <c r="Q38" s="50">
        <f>Q29+Q34</f>
        <v>504.77099999999996</v>
      </c>
      <c r="R38" s="52">
        <f>IF(P38=0,0,Q38/P38*100)</f>
        <v>5.4918997984047984</v>
      </c>
      <c r="S38" s="55">
        <f>S29+S34</f>
        <v>0</v>
      </c>
      <c r="T38" s="51">
        <f>T29+T34</f>
        <v>0</v>
      </c>
      <c r="U38" s="50">
        <f>U29+U34</f>
        <v>0</v>
      </c>
      <c r="V38" s="52">
        <f>IF(T38=0,0,U38/T38*100)</f>
        <v>0</v>
      </c>
      <c r="W38" s="55">
        <f>W29+W34</f>
        <v>75082</v>
      </c>
      <c r="X38" s="51">
        <f>X29+X34</f>
        <v>192688.10499999998</v>
      </c>
      <c r="Y38" s="50">
        <f>Y29+Y34</f>
        <v>47136.425000000003</v>
      </c>
      <c r="Z38" s="52">
        <f>IF(X38=0,0,Y38/X38*100)</f>
        <v>24.462550503571563</v>
      </c>
      <c r="AA38" s="40"/>
    </row>
  </sheetData>
  <mergeCells count="26">
    <mergeCell ref="A35:B35"/>
    <mergeCell ref="A37:Z37"/>
    <mergeCell ref="A38:B38"/>
    <mergeCell ref="C19:C23"/>
    <mergeCell ref="A18:Z18"/>
    <mergeCell ref="A24:B24"/>
    <mergeCell ref="A25:Z25"/>
    <mergeCell ref="A29:B29"/>
    <mergeCell ref="A30:Z30"/>
    <mergeCell ref="A34:B34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4 Z26:Z29 Z31:Z36 Z38:Z65536 V38:V65536 V10:V11 V13:V17 V19:V24 V26:V29 V31:V36 R38:R65536 R10:R11 R13:R17 R19:R24 R26:R29 R31:R36 N38:N65536 N10:N11 N13:N17 N19:N24 N26:N29 N31:N36 J38:J65536 J10:J11 J13:J17 J19:J24 J26:J29 J31:J36 F38:F65536 F10:F11 F13:F17 F19:F24 F26:F29 F31:F36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2014-08-19T02:48:24Z</dcterms:modified>
</cp:coreProperties>
</file>